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2"/>
  </bookViews>
  <sheets>
    <sheet name="assessing portfolio" sheetId="1" r:id="rId1"/>
    <sheet name="Sheet4" sheetId="4" r:id="rId2"/>
    <sheet name="Sheet2" sheetId="2" r:id="rId3"/>
    <sheet name="Sheet3" sheetId="3" r:id="rId4"/>
  </sheets>
  <calcPr calcId="144525"/>
</workbook>
</file>

<file path=xl/calcChain.xml><?xml version="1.0" encoding="utf-8"?>
<calcChain xmlns="http://schemas.openxmlformats.org/spreadsheetml/2006/main">
  <c r="G16" i="1" l="1"/>
  <c r="I16" i="1" l="1"/>
  <c r="J16" i="1" s="1"/>
  <c r="N18" i="1"/>
  <c r="N19" i="1"/>
  <c r="N20" i="1"/>
  <c r="N21" i="1"/>
  <c r="K18" i="1"/>
  <c r="K19" i="1"/>
  <c r="K20" i="1"/>
  <c r="K21" i="1"/>
  <c r="J18" i="1"/>
  <c r="J19" i="1"/>
  <c r="J20" i="1"/>
  <c r="J21" i="1"/>
  <c r="I17" i="1"/>
  <c r="J17" i="1" s="1"/>
  <c r="I18" i="1"/>
  <c r="I19" i="1"/>
  <c r="I20" i="1"/>
  <c r="I21" i="1"/>
  <c r="H18" i="1"/>
  <c r="H19" i="1"/>
  <c r="H20" i="1"/>
  <c r="H21" i="1"/>
  <c r="G21" i="1"/>
  <c r="G20" i="1"/>
  <c r="G19" i="1"/>
  <c r="G18" i="1"/>
  <c r="F21" i="1"/>
  <c r="F20" i="1"/>
  <c r="F16" i="1"/>
  <c r="F17" i="1"/>
  <c r="F18" i="1"/>
  <c r="F19" i="1"/>
  <c r="E21" i="1"/>
  <c r="E20" i="1"/>
  <c r="E19" i="1"/>
  <c r="E18" i="1"/>
  <c r="E17" i="1"/>
  <c r="E16" i="1"/>
  <c r="D6" i="1"/>
  <c r="D4" i="1"/>
  <c r="E3" i="1" s="1"/>
  <c r="D5" i="1"/>
  <c r="E4" i="1" s="1"/>
  <c r="E5" i="1"/>
  <c r="D7" i="1"/>
  <c r="E6" i="1" s="1"/>
  <c r="D8" i="1"/>
  <c r="E7" i="1" s="1"/>
  <c r="D3" i="1"/>
  <c r="K16" i="1" l="1"/>
  <c r="K17" i="1"/>
</calcChain>
</file>

<file path=xl/sharedStrings.xml><?xml version="1.0" encoding="utf-8"?>
<sst xmlns="http://schemas.openxmlformats.org/spreadsheetml/2006/main" count="62" uniqueCount="35">
  <si>
    <t>Projected Return (%)</t>
  </si>
  <si>
    <t>Year</t>
  </si>
  <si>
    <t>Asset L</t>
  </si>
  <si>
    <t>Asset M</t>
  </si>
  <si>
    <t xml:space="preserve"> </t>
  </si>
  <si>
    <t>expected portfolio return</t>
  </si>
  <si>
    <t>computing the standard deviation</t>
  </si>
  <si>
    <t>ASSUMPTION:the portfolios have 50/50 probability of investment over the six years</t>
  </si>
  <si>
    <t xml:space="preserve">step 1: compute the stock variance </t>
  </si>
  <si>
    <t>weight of investment (dollar value of investment )</t>
  </si>
  <si>
    <t>40% for L and 60% for M</t>
  </si>
  <si>
    <t>40% and 60%</t>
  </si>
  <si>
    <t xml:space="preserve">return deviation of equity </t>
  </si>
  <si>
    <t>ASSET L</t>
  </si>
  <si>
    <t>ASSET M</t>
  </si>
  <si>
    <t>Squared Deviations</t>
  </si>
  <si>
    <t>Multiply Squared Return Deviation with Probability</t>
  </si>
  <si>
    <t xml:space="preserve">Probability of Investement </t>
  </si>
  <si>
    <t>Stock Variance</t>
  </si>
  <si>
    <t>step 2: Compute Standard Deviation</t>
  </si>
  <si>
    <t xml:space="preserve">The standard deviation is the square-root of the Variance </t>
  </si>
  <si>
    <t>Expected Return on Portfolio</t>
  </si>
  <si>
    <t>Average Return on Portfolio</t>
  </si>
  <si>
    <t>Standard Deviation</t>
  </si>
  <si>
    <t>Column 1</t>
  </si>
  <si>
    <t>asset m</t>
  </si>
  <si>
    <t xml:space="preserve">asset L </t>
  </si>
  <si>
    <t>asset M</t>
  </si>
  <si>
    <t>Row 1</t>
  </si>
  <si>
    <t>Row 2</t>
  </si>
  <si>
    <t>Row 3</t>
  </si>
  <si>
    <t>Row 4</t>
  </si>
  <si>
    <t>Row 5</t>
  </si>
  <si>
    <t>Row 6</t>
  </si>
  <si>
    <t>correlation of return of asset L and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</si>
</sst>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5" formatCode="0.000"/>
    <numFmt numFmtId="176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414141"/>
      <name val="Times New Roman"/>
      <family val="1"/>
    </font>
    <font>
      <sz val="12"/>
      <color rgb="FF41414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1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Border="1" applyAlignment="1">
      <alignment vertical="center" wrapText="1"/>
    </xf>
    <xf numFmtId="9" fontId="2" fillId="2" borderId="0" xfId="0" applyNumberFormat="1" applyFont="1" applyFill="1" applyBorder="1" applyAlignment="1">
      <alignment horizontal="center" vertical="center" wrapText="1"/>
    </xf>
    <xf numFmtId="176" fontId="0" fillId="0" borderId="0" xfId="0" applyNumberFormat="1"/>
    <xf numFmtId="2" fontId="0" fillId="0" borderId="0" xfId="0" applyNumberFormat="1"/>
    <xf numFmtId="0" fontId="0" fillId="0" borderId="0" xfId="0" applyAlignment="1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175" fontId="0" fillId="3" borderId="0" xfId="0" applyNumberFormat="1" applyFill="1"/>
    <xf numFmtId="0" fontId="0" fillId="3" borderId="0" xfId="0" applyFill="1"/>
    <xf numFmtId="0" fontId="0" fillId="4" borderId="0" xfId="0" applyFill="1"/>
    <xf numFmtId="2" fontId="0" fillId="4" borderId="0" xfId="0" applyNumberFormat="1" applyFill="1"/>
    <xf numFmtId="9" fontId="3" fillId="2" borderId="0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/>
    <xf numFmtId="0" fontId="4" fillId="0" borderId="8" xfId="0" applyFont="1" applyFill="1" applyBorder="1" applyAlignment="1">
      <alignment horizontal="center"/>
    </xf>
    <xf numFmtId="0" fontId="0" fillId="0" borderId="0" xfId="0" applyFill="1" applyBorder="1" applyAlignment="1"/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H3" sqref="H3"/>
    </sheetView>
  </sheetViews>
  <sheetFormatPr defaultRowHeight="15" x14ac:dyDescent="0.25"/>
  <cols>
    <col min="1" max="1" width="9.140625" customWidth="1"/>
    <col min="4" max="4" width="21.85546875" customWidth="1"/>
    <col min="5" max="5" width="25.28515625" customWidth="1"/>
    <col min="6" max="6" width="17.5703125" customWidth="1"/>
    <col min="7" max="7" width="12.85546875" customWidth="1"/>
    <col min="8" max="8" width="10.42578125" customWidth="1"/>
    <col min="9" max="9" width="14.140625" customWidth="1"/>
    <col min="10" max="10" width="19.85546875" customWidth="1"/>
    <col min="11" max="11" width="13.5703125" customWidth="1"/>
    <col min="14" max="14" width="12.5703125" customWidth="1"/>
  </cols>
  <sheetData>
    <row r="1" spans="1:15" ht="31.5" customHeight="1" thickBot="1" x14ac:dyDescent="0.3">
      <c r="A1" s="1"/>
      <c r="B1" s="5" t="s">
        <v>0</v>
      </c>
      <c r="C1" s="6"/>
      <c r="D1" s="12" t="s">
        <v>21</v>
      </c>
      <c r="E1" s="18" t="s">
        <v>22</v>
      </c>
      <c r="F1" s="21" t="s">
        <v>23</v>
      </c>
      <c r="G1" t="s">
        <v>34</v>
      </c>
    </row>
    <row r="2" spans="1:15" ht="17.25" customHeight="1" thickBot="1" x14ac:dyDescent="0.3">
      <c r="A2" s="2" t="s">
        <v>1</v>
      </c>
      <c r="B2" s="3" t="s">
        <v>2</v>
      </c>
      <c r="C2" s="3" t="s">
        <v>3</v>
      </c>
      <c r="D2" s="7" t="s">
        <v>4</v>
      </c>
      <c r="E2" s="20"/>
      <c r="F2" s="21"/>
      <c r="G2" s="27" t="s">
        <v>13</v>
      </c>
      <c r="H2" s="27" t="s">
        <v>14</v>
      </c>
    </row>
    <row r="3" spans="1:15" ht="16.5" thickBot="1" x14ac:dyDescent="0.3">
      <c r="A3" s="2">
        <v>2018</v>
      </c>
      <c r="B3" s="4">
        <v>0.14000000000000001</v>
      </c>
      <c r="C3" s="4">
        <v>0.2</v>
      </c>
      <c r="D3" s="8">
        <f>(B3*40%)+ (C3*60%)</f>
        <v>0.17599999999999999</v>
      </c>
      <c r="E3" s="19">
        <f>(D4-D3)/D3</f>
        <v>-6.8181818181818094E-2</v>
      </c>
      <c r="F3" s="21">
        <v>36.72</v>
      </c>
      <c r="G3">
        <v>22.4</v>
      </c>
    </row>
    <row r="4" spans="1:15" ht="16.5" thickBot="1" x14ac:dyDescent="0.3">
      <c r="A4" s="2">
        <v>2019</v>
      </c>
      <c r="B4" s="4">
        <v>0.14000000000000001</v>
      </c>
      <c r="C4" s="4">
        <v>0.18</v>
      </c>
      <c r="D4" s="8">
        <f>(B4*40%)+ (C4*60%)</f>
        <v>0.16400000000000001</v>
      </c>
      <c r="E4" s="19">
        <f t="shared" ref="E4:E7" si="0">(D5-D4)/D4</f>
        <v>-2.4390243902439046E-2</v>
      </c>
      <c r="F4" s="21">
        <v>37.76</v>
      </c>
      <c r="G4">
        <v>23.6</v>
      </c>
    </row>
    <row r="5" spans="1:15" ht="16.5" customHeight="1" thickBot="1" x14ac:dyDescent="0.3">
      <c r="A5" s="2">
        <v>2020</v>
      </c>
      <c r="B5" s="4">
        <v>0.16</v>
      </c>
      <c r="C5" s="4">
        <v>0.16</v>
      </c>
      <c r="D5" s="8">
        <f>(B5*40%)+ (C5*60%)</f>
        <v>0.16</v>
      </c>
      <c r="E5" s="19">
        <f t="shared" si="0"/>
        <v>-4.9999999999999871E-2</v>
      </c>
      <c r="F5" s="22">
        <v>38</v>
      </c>
      <c r="G5">
        <v>24</v>
      </c>
    </row>
    <row r="6" spans="1:15" ht="16.5" thickBot="1" x14ac:dyDescent="0.3">
      <c r="A6" s="2">
        <v>2021</v>
      </c>
      <c r="B6" s="4">
        <v>0.17</v>
      </c>
      <c r="C6" s="4">
        <v>0.14000000000000001</v>
      </c>
      <c r="D6" s="8">
        <f>(B6*40%)+ (C6*60%)</f>
        <v>0.15200000000000002</v>
      </c>
      <c r="E6" s="19">
        <f t="shared" si="0"/>
        <v>-7.8947368421052683E-2</v>
      </c>
      <c r="F6" s="22">
        <v>38.799999999999997</v>
      </c>
      <c r="G6">
        <v>24.8</v>
      </c>
    </row>
    <row r="7" spans="1:15" ht="16.5" thickBot="1" x14ac:dyDescent="0.3">
      <c r="A7" s="2">
        <v>2022</v>
      </c>
      <c r="B7" s="4">
        <v>0.17</v>
      </c>
      <c r="C7" s="4">
        <v>0.12</v>
      </c>
      <c r="D7" s="8">
        <f>(B7*40%)+ (C7*60%)</f>
        <v>0.14000000000000001</v>
      </c>
      <c r="E7" s="19">
        <f>(D8-D7)/D7</f>
        <v>-2.8571428571428595E-2</v>
      </c>
      <c r="F7" s="22">
        <v>40</v>
      </c>
      <c r="G7">
        <v>26</v>
      </c>
    </row>
    <row r="8" spans="1:15" ht="16.5" thickBot="1" x14ac:dyDescent="0.3">
      <c r="A8" s="2">
        <v>2023</v>
      </c>
      <c r="B8" s="4">
        <v>0.19</v>
      </c>
      <c r="C8" s="4">
        <v>0.1</v>
      </c>
      <c r="D8" s="8">
        <f>(B8*40%)+ (C8*60%)</f>
        <v>0.13600000000000001</v>
      </c>
      <c r="E8" s="19"/>
      <c r="F8" s="22">
        <v>40</v>
      </c>
      <c r="G8">
        <v>26.4</v>
      </c>
    </row>
    <row r="9" spans="1:15" x14ac:dyDescent="0.25">
      <c r="F9" s="19"/>
    </row>
    <row r="10" spans="1:15" x14ac:dyDescent="0.25">
      <c r="A10" s="11" t="s">
        <v>6</v>
      </c>
      <c r="B10" s="11"/>
      <c r="C10" s="11"/>
      <c r="D10" s="11"/>
      <c r="E10" s="11"/>
    </row>
    <row r="11" spans="1:15" x14ac:dyDescent="0.25">
      <c r="A11" s="10" t="s">
        <v>7</v>
      </c>
      <c r="B11" s="10"/>
      <c r="C11" s="10"/>
      <c r="D11" s="10"/>
      <c r="E11" s="10"/>
      <c r="F11" s="10"/>
    </row>
    <row r="12" spans="1:15" x14ac:dyDescent="0.25">
      <c r="A12" s="10"/>
      <c r="B12" s="10"/>
      <c r="C12" s="10"/>
      <c r="D12" s="10"/>
      <c r="E12" s="10"/>
      <c r="F12" s="10"/>
    </row>
    <row r="13" spans="1:15" ht="15.75" thickBot="1" x14ac:dyDescent="0.3">
      <c r="A13" s="17" t="s">
        <v>8</v>
      </c>
      <c r="B13" s="17"/>
      <c r="C13" s="17"/>
      <c r="D13" s="17"/>
      <c r="E13" s="17"/>
    </row>
    <row r="14" spans="1:15" ht="48" thickBot="1" x14ac:dyDescent="0.3">
      <c r="A14" s="1"/>
      <c r="B14" s="5" t="s">
        <v>0</v>
      </c>
      <c r="C14" s="6"/>
      <c r="D14" s="12" t="s">
        <v>9</v>
      </c>
      <c r="E14" t="s">
        <v>5</v>
      </c>
      <c r="F14" s="9" t="s">
        <v>12</v>
      </c>
      <c r="G14" s="9"/>
      <c r="H14" s="9" t="s">
        <v>15</v>
      </c>
      <c r="I14" s="9"/>
      <c r="J14" s="10" t="s">
        <v>16</v>
      </c>
      <c r="K14" s="10"/>
      <c r="L14" s="10" t="s">
        <v>17</v>
      </c>
      <c r="M14" s="10"/>
      <c r="N14" s="16" t="s">
        <v>18</v>
      </c>
      <c r="O14" s="16"/>
    </row>
    <row r="15" spans="1:15" ht="32.25" thickBot="1" x14ac:dyDescent="0.3">
      <c r="A15" s="2" t="s">
        <v>1</v>
      </c>
      <c r="B15" s="3" t="s">
        <v>2</v>
      </c>
      <c r="C15" s="3" t="s">
        <v>3</v>
      </c>
      <c r="D15" s="7"/>
      <c r="E15" s="7" t="s">
        <v>4</v>
      </c>
      <c r="F15" s="7" t="s">
        <v>13</v>
      </c>
      <c r="G15" s="7" t="s">
        <v>14</v>
      </c>
      <c r="H15" s="7" t="s">
        <v>13</v>
      </c>
      <c r="I15" s="7" t="s">
        <v>14</v>
      </c>
      <c r="J15" s="7" t="s">
        <v>13</v>
      </c>
      <c r="K15" s="7" t="s">
        <v>14</v>
      </c>
      <c r="L15" s="7" t="s">
        <v>2</v>
      </c>
      <c r="M15" s="7" t="s">
        <v>14</v>
      </c>
    </row>
    <row r="16" spans="1:15" ht="16.5" thickBot="1" x14ac:dyDescent="0.3">
      <c r="A16" s="2">
        <v>2018</v>
      </c>
      <c r="B16" s="4">
        <v>0.14000000000000001</v>
      </c>
      <c r="C16" s="4">
        <v>0.2</v>
      </c>
      <c r="D16" t="s">
        <v>10</v>
      </c>
      <c r="E16" s="8">
        <f>(B16*40%)+ (C16*60%)</f>
        <v>0.17599999999999999</v>
      </c>
      <c r="F16">
        <f>(40-17.6)</f>
        <v>22.4</v>
      </c>
      <c r="G16" s="25">
        <f>(60-17.6)</f>
        <v>42.4</v>
      </c>
      <c r="H16" s="25">
        <v>22.6</v>
      </c>
      <c r="I16">
        <f>G16^2</f>
        <v>1797.76</v>
      </c>
      <c r="J16">
        <f>PRODUCT(I16,L16)</f>
        <v>898.88</v>
      </c>
      <c r="K16">
        <f>PRODUCT(J16,M16)</f>
        <v>449.44</v>
      </c>
      <c r="L16">
        <v>0.5</v>
      </c>
      <c r="M16">
        <v>0.5</v>
      </c>
      <c r="N16">
        <v>1348.32</v>
      </c>
    </row>
    <row r="17" spans="1:14" ht="16.5" thickBot="1" x14ac:dyDescent="0.3">
      <c r="A17" s="2">
        <v>2019</v>
      </c>
      <c r="B17" s="4">
        <v>0.14000000000000001</v>
      </c>
      <c r="C17" s="4">
        <v>0.18</v>
      </c>
      <c r="D17" t="s">
        <v>11</v>
      </c>
      <c r="E17" s="8">
        <f t="shared" ref="E17:E21" si="1">(B17*40%)+ (C17*60%)</f>
        <v>0.16400000000000001</v>
      </c>
      <c r="F17">
        <f>(40-16.4)</f>
        <v>23.6</v>
      </c>
      <c r="G17" s="24">
        <v>43.6</v>
      </c>
      <c r="H17" s="24">
        <v>556.96</v>
      </c>
      <c r="I17">
        <f t="shared" ref="I17:I21" si="2">G17^2</f>
        <v>1900.96</v>
      </c>
      <c r="J17">
        <f t="shared" ref="J17:J21" si="3">PRODUCT(I17,L17)</f>
        <v>950.48</v>
      </c>
      <c r="K17">
        <f t="shared" ref="K17:K21" si="4">PRODUCT(J17,M17)</f>
        <v>475.24</v>
      </c>
      <c r="L17">
        <v>0.5</v>
      </c>
      <c r="M17">
        <v>0.5</v>
      </c>
      <c r="N17">
        <v>1425.72</v>
      </c>
    </row>
    <row r="18" spans="1:14" ht="16.5" thickBot="1" x14ac:dyDescent="0.3">
      <c r="A18" s="2">
        <v>2020</v>
      </c>
      <c r="B18" s="4">
        <v>0.16</v>
      </c>
      <c r="C18" s="4">
        <v>0.16</v>
      </c>
      <c r="D18" t="s">
        <v>11</v>
      </c>
      <c r="E18" s="8">
        <f t="shared" si="1"/>
        <v>0.16</v>
      </c>
      <c r="F18" s="14">
        <f>(40-16)</f>
        <v>24</v>
      </c>
      <c r="G18" s="14">
        <f>(60-16)</f>
        <v>44</v>
      </c>
      <c r="H18">
        <f t="shared" ref="H17:H21" si="5">F18^2</f>
        <v>576</v>
      </c>
      <c r="I18" s="15">
        <f t="shared" si="2"/>
        <v>1936</v>
      </c>
      <c r="J18" s="15">
        <f t="shared" si="3"/>
        <v>968</v>
      </c>
      <c r="K18" s="15">
        <f t="shared" si="4"/>
        <v>484</v>
      </c>
      <c r="L18">
        <v>0.5</v>
      </c>
      <c r="M18">
        <v>0.5</v>
      </c>
      <c r="N18" s="15">
        <f t="shared" ref="N17:N21" si="6">SUM(J18,K18)</f>
        <v>1452</v>
      </c>
    </row>
    <row r="19" spans="1:14" ht="16.5" thickBot="1" x14ac:dyDescent="0.3">
      <c r="A19" s="2">
        <v>2021</v>
      </c>
      <c r="B19" s="4">
        <v>0.17</v>
      </c>
      <c r="C19" s="4">
        <v>0.14000000000000001</v>
      </c>
      <c r="D19" t="s">
        <v>11</v>
      </c>
      <c r="E19" s="8">
        <f t="shared" si="1"/>
        <v>0.15200000000000002</v>
      </c>
      <c r="F19">
        <f>(40-15.2)</f>
        <v>24.8</v>
      </c>
      <c r="G19">
        <f>(60-15.2)</f>
        <v>44.8</v>
      </c>
      <c r="H19">
        <f t="shared" si="5"/>
        <v>615.04000000000008</v>
      </c>
      <c r="I19">
        <f t="shared" si="2"/>
        <v>2007.0399999999997</v>
      </c>
      <c r="J19">
        <f t="shared" si="3"/>
        <v>1003.5199999999999</v>
      </c>
      <c r="K19">
        <f t="shared" si="4"/>
        <v>501.75999999999993</v>
      </c>
      <c r="L19">
        <v>0.5</v>
      </c>
      <c r="M19">
        <v>0.5</v>
      </c>
      <c r="N19">
        <f t="shared" si="6"/>
        <v>1505.2799999999997</v>
      </c>
    </row>
    <row r="20" spans="1:14" ht="16.5" thickBot="1" x14ac:dyDescent="0.3">
      <c r="A20" s="2">
        <v>2022</v>
      </c>
      <c r="B20" s="4">
        <v>0.17</v>
      </c>
      <c r="C20" s="4">
        <v>0.12</v>
      </c>
      <c r="D20" s="23" t="s">
        <v>11</v>
      </c>
      <c r="E20" s="8">
        <f t="shared" si="1"/>
        <v>0.14000000000000001</v>
      </c>
      <c r="F20" s="14">
        <f>(40-14)</f>
        <v>26</v>
      </c>
      <c r="G20" s="14">
        <f>(60-14)</f>
        <v>46</v>
      </c>
      <c r="H20">
        <f t="shared" si="5"/>
        <v>676</v>
      </c>
      <c r="I20" s="15">
        <f t="shared" si="2"/>
        <v>2116</v>
      </c>
      <c r="J20" s="15">
        <f t="shared" si="3"/>
        <v>1058</v>
      </c>
      <c r="K20" s="15">
        <f t="shared" si="4"/>
        <v>529</v>
      </c>
      <c r="L20">
        <v>0.5</v>
      </c>
      <c r="M20">
        <v>0.5</v>
      </c>
      <c r="N20" s="15">
        <f t="shared" si="6"/>
        <v>1587</v>
      </c>
    </row>
    <row r="21" spans="1:14" ht="16.5" thickBot="1" x14ac:dyDescent="0.3">
      <c r="A21" s="2">
        <v>2023</v>
      </c>
      <c r="B21" s="4">
        <v>0.19</v>
      </c>
      <c r="C21" s="4">
        <v>0.1</v>
      </c>
      <c r="D21" s="13" t="s">
        <v>11</v>
      </c>
      <c r="E21" s="8">
        <f t="shared" si="1"/>
        <v>0.13600000000000001</v>
      </c>
      <c r="F21">
        <f>(40-13.6)</f>
        <v>26.4</v>
      </c>
      <c r="G21" s="14">
        <f>(60-14)</f>
        <v>46</v>
      </c>
      <c r="H21">
        <f t="shared" si="5"/>
        <v>696.95999999999992</v>
      </c>
      <c r="I21" s="15">
        <f t="shared" si="2"/>
        <v>2116</v>
      </c>
      <c r="J21" s="15">
        <f t="shared" si="3"/>
        <v>1058</v>
      </c>
      <c r="K21" s="15">
        <f t="shared" si="4"/>
        <v>529</v>
      </c>
      <c r="L21">
        <v>0.5</v>
      </c>
      <c r="M21">
        <v>0.5</v>
      </c>
      <c r="N21" s="15">
        <f t="shared" si="6"/>
        <v>1587</v>
      </c>
    </row>
    <row r="23" spans="1:14" x14ac:dyDescent="0.25">
      <c r="A23" s="17" t="s">
        <v>19</v>
      </c>
      <c r="B23" s="17"/>
      <c r="C23" s="17"/>
      <c r="D23" s="17"/>
      <c r="E23" s="17"/>
    </row>
    <row r="24" spans="1:14" x14ac:dyDescent="0.25">
      <c r="A24" s="10" t="s">
        <v>20</v>
      </c>
      <c r="B24" s="10"/>
      <c r="C24" s="10"/>
      <c r="D24" s="10"/>
      <c r="E24" s="10"/>
    </row>
    <row r="25" spans="1:14" x14ac:dyDescent="0.25">
      <c r="A25" s="10"/>
      <c r="B25" s="10"/>
      <c r="C25" s="10"/>
      <c r="D25" s="10"/>
      <c r="E25" s="10"/>
    </row>
  </sheetData>
  <mergeCells count="11">
    <mergeCell ref="A23:E23"/>
    <mergeCell ref="A24:E25"/>
    <mergeCell ref="B14:C14"/>
    <mergeCell ref="F14:G14"/>
    <mergeCell ref="H14:I14"/>
    <mergeCell ref="J14:K14"/>
    <mergeCell ref="L14:M14"/>
    <mergeCell ref="B1:C1"/>
    <mergeCell ref="A10:E10"/>
    <mergeCell ref="A11:F12"/>
    <mergeCell ref="A13:E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5" x14ac:dyDescent="0.25"/>
  <sheetData>
    <row r="1" spans="1:2" x14ac:dyDescent="0.25">
      <c r="B1" t="s">
        <v>24</v>
      </c>
    </row>
    <row r="2" spans="1:2" x14ac:dyDescent="0.25">
      <c r="A2" t="s">
        <v>24</v>
      </c>
      <c r="B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B12" sqref="B12:B17"/>
    </sheetView>
  </sheetViews>
  <sheetFormatPr defaultRowHeight="15" x14ac:dyDescent="0.25"/>
  <sheetData>
    <row r="1" spans="1:8" ht="15.75" thickBot="1" x14ac:dyDescent="0.3">
      <c r="B1" t="s">
        <v>27</v>
      </c>
    </row>
    <row r="2" spans="1:8" x14ac:dyDescent="0.25">
      <c r="B2" s="25"/>
      <c r="C2" s="25" t="s">
        <v>28</v>
      </c>
      <c r="D2" s="25" t="s">
        <v>29</v>
      </c>
      <c r="E2" s="25" t="s">
        <v>30</v>
      </c>
      <c r="F2" s="25"/>
      <c r="G2" s="25" t="s">
        <v>32</v>
      </c>
      <c r="H2" s="25" t="s">
        <v>33</v>
      </c>
    </row>
    <row r="3" spans="1:8" x14ac:dyDescent="0.25">
      <c r="B3" s="26" t="s">
        <v>28</v>
      </c>
      <c r="C3" s="26">
        <v>1</v>
      </c>
      <c r="D3" s="26"/>
      <c r="E3" s="26"/>
      <c r="F3" s="26"/>
      <c r="G3" s="26"/>
      <c r="H3" s="26"/>
    </row>
    <row r="4" spans="1:8" x14ac:dyDescent="0.25">
      <c r="B4" s="26" t="s">
        <v>29</v>
      </c>
      <c r="C4" s="26" t="e">
        <v>#DIV/0!</v>
      </c>
      <c r="D4" s="26">
        <v>1</v>
      </c>
      <c r="E4" s="26"/>
      <c r="F4" s="26"/>
      <c r="G4" s="26"/>
      <c r="H4" s="26"/>
    </row>
    <row r="5" spans="1:8" x14ac:dyDescent="0.25">
      <c r="B5" s="26" t="s">
        <v>30</v>
      </c>
      <c r="C5" s="26" t="e">
        <v>#DIV/0!</v>
      </c>
      <c r="D5" s="26" t="e">
        <v>#DIV/0!</v>
      </c>
      <c r="E5" s="26">
        <v>1</v>
      </c>
      <c r="F5" s="26"/>
      <c r="G5" s="26"/>
      <c r="H5" s="26"/>
    </row>
    <row r="6" spans="1:8" x14ac:dyDescent="0.25">
      <c r="B6" s="26" t="s">
        <v>31</v>
      </c>
      <c r="C6" s="26" t="e">
        <v>#DIV/0!</v>
      </c>
      <c r="D6" s="26" t="e">
        <v>#DIV/0!</v>
      </c>
      <c r="E6" s="26" t="e">
        <v>#DIV/0!</v>
      </c>
      <c r="F6" s="26">
        <v>1</v>
      </c>
      <c r="G6" s="26"/>
      <c r="H6" s="26"/>
    </row>
    <row r="7" spans="1:8" x14ac:dyDescent="0.25">
      <c r="B7" s="26" t="s">
        <v>32</v>
      </c>
      <c r="C7" s="26" t="e">
        <v>#DIV/0!</v>
      </c>
      <c r="D7" s="26" t="e">
        <v>#DIV/0!</v>
      </c>
      <c r="E7" s="26" t="e">
        <v>#DIV/0!</v>
      </c>
      <c r="F7" s="26" t="e">
        <v>#DIV/0!</v>
      </c>
      <c r="G7" s="26">
        <v>1</v>
      </c>
      <c r="H7" s="26"/>
    </row>
    <row r="8" spans="1:8" ht="15.75" thickBot="1" x14ac:dyDescent="0.3">
      <c r="B8" s="24" t="s">
        <v>33</v>
      </c>
      <c r="C8" s="24" t="e">
        <v>#DIV/0!</v>
      </c>
      <c r="D8" s="24" t="e">
        <v>#DIV/0!</v>
      </c>
      <c r="E8" s="24" t="e">
        <v>#DIV/0!</v>
      </c>
      <c r="F8" s="24" t="e">
        <v>#DIV/0!</v>
      </c>
      <c r="G8" s="24" t="e">
        <v>#DIV/0!</v>
      </c>
      <c r="H8" s="24">
        <v>1</v>
      </c>
    </row>
    <row r="11" spans="1:8" x14ac:dyDescent="0.25">
      <c r="A11" t="s">
        <v>26</v>
      </c>
      <c r="B11" t="s">
        <v>25</v>
      </c>
    </row>
    <row r="12" spans="1:8" x14ac:dyDescent="0.25">
      <c r="A12">
        <v>22.4</v>
      </c>
      <c r="B12">
        <v>42.4</v>
      </c>
    </row>
    <row r="13" spans="1:8" x14ac:dyDescent="0.25">
      <c r="A13">
        <v>23.6</v>
      </c>
      <c r="B13">
        <v>43.6</v>
      </c>
    </row>
    <row r="14" spans="1:8" x14ac:dyDescent="0.25">
      <c r="A14">
        <v>24</v>
      </c>
      <c r="B14">
        <v>44</v>
      </c>
    </row>
    <row r="15" spans="1:8" ht="15.75" thickBot="1" x14ac:dyDescent="0.3">
      <c r="A15">
        <v>24.8</v>
      </c>
      <c r="B15">
        <v>44.8</v>
      </c>
    </row>
    <row r="16" spans="1:8" x14ac:dyDescent="0.25">
      <c r="A16">
        <v>26</v>
      </c>
      <c r="B16">
        <v>46</v>
      </c>
      <c r="D16" s="25"/>
      <c r="E16" s="25" t="s">
        <v>24</v>
      </c>
    </row>
    <row r="17" spans="1:5" ht="15.75" thickBot="1" x14ac:dyDescent="0.3">
      <c r="A17">
        <v>26.4</v>
      </c>
      <c r="B17">
        <v>46</v>
      </c>
      <c r="D17" s="24" t="s">
        <v>24</v>
      </c>
      <c r="E17" s="24">
        <v>1</v>
      </c>
    </row>
    <row r="19" spans="1:5" ht="15.75" thickBot="1" x14ac:dyDescent="0.3"/>
    <row r="20" spans="1:5" x14ac:dyDescent="0.25">
      <c r="D20" s="25"/>
      <c r="E20" s="25" t="s">
        <v>24</v>
      </c>
    </row>
    <row r="21" spans="1:5" ht="15.75" thickBot="1" x14ac:dyDescent="0.3">
      <c r="D21" s="24" t="s">
        <v>24</v>
      </c>
      <c r="E21" s="2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assessing portfolio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INCREDIBLE ROBBY</dc:creator>
  <cp:lastModifiedBy>INCREDIBLE ROBBY</cp:lastModifiedBy>
  <dcterms:created xsi:type="dcterms:W3CDTF">2018-09-09T13:14:46Z</dcterms:created>
  <dcterms:modified xsi:type="dcterms:W3CDTF">2018-09-09T19:30:57Z</dcterms:modified>
</cp:coreProperties>
</file>